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<sst xmlns="http://schemas.openxmlformats.org/spreadsheetml/2006/main" count="340" uniqueCount="277">
  <si>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</si>
  <si>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</si>
  <si>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</si>
  <si>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</si>
  <si>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</si>
  <si>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</si>
  <si>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</si>
  <si>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</si>
  <si>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</si>
  <si>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</si>
  <si>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</si>
  <si>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</si>
  <si>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</si>
  <si>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</si>
  <si>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</si>
  <si>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</si>
  <si>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</si>
  <si>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</si>
  <si>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</si>
  <si>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</si>
  <si>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</si>
  <si>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</si>
  <si>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</si>
  <si>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</si>
  <si>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</si>
  <si>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</si>
  <si>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</si>
  <si>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</si>
  <si>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</si>
  <si>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</si>
  <si>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</si>
  <si>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</si>
  <si>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</si>
  <si>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</si>
  <si>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</si>
  <si>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</si>
  <si>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</si>
  <si>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</si>
  <si>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</si>
  <si>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</si>
  <si>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</si>
  <si>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</si>
  <si>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</si>
  <si>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</si>
  <si>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</si>
  <si>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</si>
  <si>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</si>
  <si>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</si>
  <si>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</si>
  <si>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</si>
  <si>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</si>
  <si>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</si>
  <si>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</si>
  <si>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</si>
  <si>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</si>
  <si>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</si>
  <si>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</si>
  <si>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</si>
  <si>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</si>
  <si>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</si>
  <si>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</si>
  <si>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</si>
  <si>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</si>
  <si>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</si>
  <si>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</si>
  <si>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</si>
  <si>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</si>
  <si>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</si>
  <si>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</si>
  <si>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</si>
  <si>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</si>
  <si>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</si>
  <si>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</si>
  <si>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</si>
  <si>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</si>
  <si>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</si>
  <si>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</si>
  <si>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</si>
  <si>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</si>
  <si>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</si>
  <si>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</si>
  <si>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</si>
  <si>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</si>
  <si>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</si>
  <si>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</si>
  <si>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</si>
  <si>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</si>
  <si>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</si>
  <si>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</si>
  <si>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</si>
  <si>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</si>
  <si>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</si>
  <si>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</si>
  <si>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</si>
  <si>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</si>
  <si>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</si>
  <si>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</si>
  <si>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</si>
  <si>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</si>
  <si>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</si>
  <si>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</si>
  <si>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</si>
  <si>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</si>
  <si>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</si>
  <si>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</si>
  <si>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</si>
  <si>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</si>
  <si>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</si>
  <si>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</si>
  <si>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</si>
  <si>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</si>
  <si>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</si>
  <si>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</si>
  <si>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</si>
  <si>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</si>
  <si>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</si>
  <si>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</si>
  <si>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</si>
  <si>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</si>
  <si>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</si>
  <si>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</si>
  <si>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</si>
  <si>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</si>
  <si>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</si>
  <si>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</si>
  <si>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</si>
  <si>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</si>
  <si>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</si>
  <si>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</si>
  <si>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</si>
  <si>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</si>
  <si>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</si>
  <si>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</si>
  <si>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</si>
  <si>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</si>
  <si>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</si>
  <si>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</si>
  <si>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</si>
  <si>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</si>
  <si>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</si>
  <si>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</si>
  <si>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</si>
  <si>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</si>
  <si>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</si>
  <si>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</si>
  <si>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</si>
  <si>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</si>
  <si>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</si>
  <si>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</si>
  <si>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</si>
  <si>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</si>
  <si>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</si>
  <si>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</si>
  <si>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</si>
  <si>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</si>
  <si>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</si>
  <si>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</si>
  <si>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</si>
  <si>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</si>
  <si>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</si>
  <si>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</si>
  <si>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</si>
  <si>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</si>
  <si>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</si>
  <si>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</si>
  <si>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</si>
  <si>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</si>
  <si>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</si>
  <si>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</si>
  <si>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</si>
  <si>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</si>
  <si>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</si>
  <si>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</si>
  <si>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</si>
  <si>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</si>
  <si>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</si>
  <si>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</si>
  <si>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</si>
  <si>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</si>
  <si>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</si>
  <si>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</si>
  <si>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</si>
  <si>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</si>
  <si>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</si>
  <si>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</si>
  <si>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</si>
  <si>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</si>
  <si>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</si>
  <si>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</si>
  <si>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</si>
  <si>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</si>
  <si>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</si>
  <si>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</si>
  <si>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</si>
  <si>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</si>
  <si>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</si>
  <si>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</si>
  <si>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</si>
  <si>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</si>
  <si>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</si>
  <si>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</si>
  <si>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</si>
  <si>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</si>
  <si>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</si>
  <si>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</si>
  <si>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</si>
  <si>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</si>
  <si>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</si>
  <si>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</si>
  <si>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</si>
  <si>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</si>
  <si>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</si>
  <si>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</si>
  <si>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</si>
  <si>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</si>
  <si>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</si>
  <si>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</si>
  <si>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</si>
  <si>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</si>
  <si>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</si>
  <si>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</si>
  <si>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</si>
  <si>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</si>
  <si>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</si>
  <si>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</si>
  <si>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</si>
  <si>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</si>
  <si>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</si>
  <si>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</si>
  <si>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</si>
  <si>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</si>
  <si>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</si>
  <si>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</si>
  <si>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</si>
  <si>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</si>
  <si>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</si>
  <si>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</si>
  <si>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</si>
  <si>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</si>
  <si>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</si>
  <si>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</si>
  <si>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</si>
  <si>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</si>
  <si>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</si>
  <si>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</si>
  <si>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</si>
  <si>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</si>
  <si>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</si>
  <si>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</si>
  <si>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</si>
  <si>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</si>
  <si>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</si>
  <si>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</si>
  <si>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</si>
  <si>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</si>
  <si>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</si>
  <si>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</si>
  <si>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</si>
  <si>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</si>
  <si>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</si>
  <si>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</si>
  <si>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</si>
  <si>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</si>
  <si>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</si>
  <si>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</si>
  <si>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Малярчук</t>
  </si>
  <si>
    <t/>
  </si>
  <si>
    <t>О.І. Хома</t>
  </si>
  <si>
    <t>(03551)2-36-10</t>
  </si>
  <si>
    <t>(03551)2-19-87</t>
  </si>
  <si>
    <t>inbox@tr.te.court.gov.ua</t>
  </si>
  <si>
    <t>10 липня 2017 року</t>
  </si>
  <si>
    <t>перше півріччя 2017 року</t>
  </si>
  <si>
    <t>Теребовлянський районний суд Тернопільської області</t>
  </si>
  <si>
    <t xml:space="preserve">Місцезнаходження: </t>
  </si>
  <si>
    <t>48100. Тернопільська область.м. Теребовля</t>
  </si>
  <si>
    <t>вул. Князя Василька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</si>
</sst>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320</v>
      </c>
      <c r="E15" s="122">
        <v>316</v>
      </c>
      <c r="F15" s="122">
        <v>320</v>
      </c>
      <c r="G15" s="122">
        <v>10</v>
      </c>
      <c r="H15" s="122"/>
      <c r="I15" s="122">
        <v>6</v>
      </c>
      <c r="J15" s="122">
        <v>304</v>
      </c>
      <c r="K15" s="122"/>
      <c r="L15" s="122"/>
      <c r="M15" s="32"/>
      <c r="O15" s="67">
        <f t="shared" si="0"/>
        <v>4</v>
      </c>
    </row>
    <row r="16" spans="1:15" ht="14.25" customHeight="1">
      <c r="A16" s="51">
        <v>8</v>
      </c>
      <c r="B16" s="147" t="s">
        <v>153</v>
      </c>
      <c r="C16" s="148"/>
      <c r="D16" s="122">
        <v>71</v>
      </c>
      <c r="E16" s="122">
        <v>70</v>
      </c>
      <c r="F16" s="122">
        <v>67</v>
      </c>
      <c r="G16" s="122"/>
      <c r="H16" s="122"/>
      <c r="I16" s="122">
        <v>3</v>
      </c>
      <c r="J16" s="122">
        <v>64</v>
      </c>
      <c r="K16" s="122">
        <v>1</v>
      </c>
      <c r="L16" s="122">
        <v>4</v>
      </c>
      <c r="M16" s="32"/>
      <c r="O16" s="67">
        <f t="shared" si="0"/>
        <v>1</v>
      </c>
    </row>
    <row r="17" spans="1:15" ht="13.5" customHeight="1">
      <c r="A17" s="51">
        <v>9</v>
      </c>
      <c r="B17" s="147" t="s">
        <v>154</v>
      </c>
      <c r="C17" s="148"/>
      <c r="D17" s="114">
        <v>6</v>
      </c>
      <c r="E17" s="114">
        <v>6</v>
      </c>
      <c r="F17" s="122">
        <v>4</v>
      </c>
      <c r="G17" s="122"/>
      <c r="H17" s="122">
        <v>1</v>
      </c>
      <c r="I17" s="122">
        <v>2</v>
      </c>
      <c r="J17" s="122">
        <v>1</v>
      </c>
      <c r="K17" s="122"/>
      <c r="L17" s="122">
        <v>2</v>
      </c>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v>1</v>
      </c>
      <c r="I20" s="122">
        <v>1</v>
      </c>
      <c r="J20" s="122"/>
      <c r="K20" s="122"/>
      <c r="L20" s="122"/>
      <c r="M20" s="32"/>
      <c r="O20" s="67">
        <f t="shared" si="0"/>
        <v>0</v>
      </c>
    </row>
    <row r="21" spans="1:15" ht="37.5" customHeight="1">
      <c r="A21" s="51">
        <v>13</v>
      </c>
      <c r="B21" s="155" t="s">
        <v>158</v>
      </c>
      <c r="C21" s="156"/>
      <c r="D21" s="122">
        <v>20</v>
      </c>
      <c r="E21" s="122">
        <v>20</v>
      </c>
      <c r="F21" s="122">
        <v>19</v>
      </c>
      <c r="G21" s="122">
        <v>1</v>
      </c>
      <c r="H21" s="122">
        <v>1</v>
      </c>
      <c r="I21" s="122">
        <v>4</v>
      </c>
      <c r="J21" s="122">
        <v>13</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424</v>
      </c>
      <c r="E28" s="122">
        <f aca="true" t="shared" si="1" ref="E28:L28">SUM(E9:E11,E15:E27)</f>
        <v>419</v>
      </c>
      <c r="F28" s="122">
        <f t="shared" si="1"/>
        <v>417</v>
      </c>
      <c r="G28" s="122">
        <f t="shared" si="1"/>
        <v>13</v>
      </c>
      <c r="H28" s="122">
        <f t="shared" si="1"/>
        <v>3</v>
      </c>
      <c r="I28" s="122">
        <f t="shared" si="1"/>
        <v>16</v>
      </c>
      <c r="J28" s="122">
        <f t="shared" si="1"/>
        <v>385</v>
      </c>
      <c r="K28" s="122">
        <f t="shared" si="1"/>
        <v>1</v>
      </c>
      <c r="L28" s="122">
        <f t="shared" si="1"/>
        <v>7</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534</v>
      </c>
      <c r="E35" s="120">
        <f aca="true" t="shared" si="2" ref="E35:M35">SUM(E36:E37)</f>
        <v>372</v>
      </c>
      <c r="F35" s="120">
        <f t="shared" si="2"/>
        <v>391</v>
      </c>
      <c r="G35" s="120">
        <f t="shared" si="2"/>
        <v>355</v>
      </c>
      <c r="H35" s="120">
        <f t="shared" si="2"/>
        <v>344</v>
      </c>
      <c r="I35" s="120">
        <f t="shared" si="2"/>
        <v>10</v>
      </c>
      <c r="J35" s="120">
        <f t="shared" si="2"/>
        <v>23</v>
      </c>
      <c r="K35" s="120">
        <f>SUM(K36:K37)</f>
        <v>0</v>
      </c>
      <c r="L35" s="120">
        <f t="shared" si="2"/>
        <v>143</v>
      </c>
      <c r="M35" s="120">
        <f t="shared" si="2"/>
        <v>11</v>
      </c>
      <c r="O35" s="84"/>
    </row>
    <row r="36" spans="1:15" ht="18.75" customHeight="1">
      <c r="A36" s="49">
        <v>2</v>
      </c>
      <c r="B36" s="127" t="s">
        <v>49</v>
      </c>
      <c r="C36" s="50" t="s">
        <v>171</v>
      </c>
      <c r="D36" s="121">
        <f>'Розділ 3'!E67+'Розділ 3'!D67</f>
        <v>459</v>
      </c>
      <c r="E36" s="118">
        <f>'Розділ 3'!E67</f>
        <v>308</v>
      </c>
      <c r="F36" s="118">
        <f>'Розділ 3'!F67</f>
        <v>331</v>
      </c>
      <c r="G36" s="118">
        <f>'Розділ 3'!G67</f>
        <v>295</v>
      </c>
      <c r="H36" s="118">
        <f>'Розділ 3'!I67</f>
        <v>284</v>
      </c>
      <c r="I36" s="118">
        <f>'Розділ 3'!K67</f>
        <v>10</v>
      </c>
      <c r="J36" s="118">
        <f>'Розділ 3'!L67</f>
        <v>23</v>
      </c>
      <c r="K36" s="118">
        <f>'Розділ 3'!M67</f>
        <v>0</v>
      </c>
      <c r="L36" s="118">
        <f>'Розділ 3'!Q67</f>
        <v>128</v>
      </c>
      <c r="M36" s="118">
        <f>'Розділ 3'!R67</f>
        <v>11</v>
      </c>
      <c r="O36" s="84"/>
    </row>
    <row r="37" spans="1:15" ht="20.25" customHeight="1">
      <c r="A37" s="49">
        <v>3</v>
      </c>
      <c r="B37" s="128"/>
      <c r="C37" s="50" t="s">
        <v>172</v>
      </c>
      <c r="D37" s="118">
        <f>'Розділ 4'!E28+'Розділ 4'!D28</f>
        <v>75</v>
      </c>
      <c r="E37" s="118">
        <f>'Розділ 4'!E28</f>
        <v>64</v>
      </c>
      <c r="F37" s="118">
        <f>'Розділ 4'!F28</f>
        <v>60</v>
      </c>
      <c r="G37" s="118">
        <f>'Розділ 4'!G28</f>
        <v>60</v>
      </c>
      <c r="H37" s="118">
        <f>'Розділ 4'!H28</f>
        <v>60</v>
      </c>
      <c r="I37" s="118">
        <f>'Розділ 4'!J28</f>
        <v>0</v>
      </c>
      <c r="J37" s="118">
        <f>'Розділ 4'!K28</f>
        <v>0</v>
      </c>
      <c r="K37" s="118">
        <f>'Розділ 4'!L28</f>
        <v>0</v>
      </c>
      <c r="L37" s="118">
        <f>'Розділ 4'!M28</f>
        <v>15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&amp;L293C6860&amp;CФорма № 2-Ц, Підрозділ: Теребовлянський районний суд Тернопільської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&amp;L293C6860&amp;CФорма № 2-Ц, Підрозділ: Теребовлянський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3</v>
      </c>
      <c r="F9" s="114">
        <v>2</v>
      </c>
      <c r="G9" s="118">
        <v>1</v>
      </c>
      <c r="H9" s="118"/>
      <c r="I9" s="118">
        <v>1</v>
      </c>
      <c r="J9" s="118"/>
      <c r="K9" s="118">
        <v>1</v>
      </c>
      <c r="L9" s="118"/>
      <c r="M9" s="114"/>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1</v>
      </c>
      <c r="F11" s="114">
        <v>1</v>
      </c>
      <c r="G11" s="114">
        <v>1</v>
      </c>
      <c r="H11" s="114"/>
      <c r="I11" s="114">
        <v>1</v>
      </c>
      <c r="J11" s="114"/>
      <c r="K11" s="114"/>
      <c r="L11" s="114"/>
      <c r="M11" s="114"/>
      <c r="N11" s="114"/>
      <c r="O11" s="114"/>
      <c r="P11" s="114"/>
      <c r="Q11" s="114">
        <v>1</v>
      </c>
      <c r="R11" s="114"/>
      <c r="S11" s="56"/>
      <c r="T11" s="55"/>
    </row>
    <row r="12" spans="1:20" ht="26.25" customHeight="1">
      <c r="A12" s="3">
        <v>4</v>
      </c>
      <c r="B12" s="208"/>
      <c r="C12" s="93" t="s">
        <v>56</v>
      </c>
      <c r="D12" s="114">
        <v>1</v>
      </c>
      <c r="E12" s="114">
        <v>2</v>
      </c>
      <c r="F12" s="114">
        <v>1</v>
      </c>
      <c r="G12" s="114"/>
      <c r="H12" s="114"/>
      <c r="I12" s="114"/>
      <c r="J12" s="114"/>
      <c r="K12" s="114">
        <v>1</v>
      </c>
      <c r="L12" s="114"/>
      <c r="M12" s="114"/>
      <c r="N12" s="114"/>
      <c r="O12" s="114"/>
      <c r="P12" s="114"/>
      <c r="Q12" s="114">
        <v>2</v>
      </c>
      <c r="R12" s="114"/>
      <c r="S12" s="56"/>
      <c r="T12" s="55"/>
    </row>
    <row r="13" spans="1:20" ht="19.5" customHeight="1">
      <c r="A13" s="3">
        <v>5</v>
      </c>
      <c r="B13" s="238" t="s">
        <v>54</v>
      </c>
      <c r="C13" s="238"/>
      <c r="D13" s="114"/>
      <c r="E13" s="114">
        <v>1</v>
      </c>
      <c r="F13" s="114">
        <v>1</v>
      </c>
      <c r="G13" s="114"/>
      <c r="H13" s="114"/>
      <c r="I13" s="114"/>
      <c r="J13" s="114"/>
      <c r="K13" s="114">
        <v>1</v>
      </c>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48</v>
      </c>
      <c r="E26" s="114">
        <v>50</v>
      </c>
      <c r="F26" s="114">
        <v>72</v>
      </c>
      <c r="G26" s="114">
        <v>62</v>
      </c>
      <c r="H26" s="114">
        <v>33</v>
      </c>
      <c r="I26" s="114">
        <v>60</v>
      </c>
      <c r="J26" s="114">
        <v>1</v>
      </c>
      <c r="K26" s="114">
        <v>2</v>
      </c>
      <c r="L26" s="114">
        <v>7</v>
      </c>
      <c r="M26" s="114"/>
      <c r="N26" s="114">
        <v>13290461</v>
      </c>
      <c r="O26" s="114">
        <v>13132955</v>
      </c>
      <c r="P26" s="114">
        <v>3000</v>
      </c>
      <c r="Q26" s="114">
        <v>26</v>
      </c>
      <c r="R26" s="114">
        <v>3</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c r="F31" s="114">
        <v>1</v>
      </c>
      <c r="G31" s="114">
        <v>1</v>
      </c>
      <c r="H31" s="114">
        <v>1</v>
      </c>
      <c r="I31" s="114">
        <v>1</v>
      </c>
      <c r="J31" s="114"/>
      <c r="K31" s="114"/>
      <c r="L31" s="114"/>
      <c r="M31" s="114"/>
      <c r="N31" s="114">
        <v>8600</v>
      </c>
      <c r="O31" s="114">
        <v>8600</v>
      </c>
      <c r="P31" s="114">
        <v>3000</v>
      </c>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38</v>
      </c>
      <c r="E34" s="114">
        <v>50</v>
      </c>
      <c r="F34" s="114">
        <v>63</v>
      </c>
      <c r="G34" s="114">
        <v>54</v>
      </c>
      <c r="H34" s="114">
        <v>32</v>
      </c>
      <c r="I34" s="114">
        <v>52</v>
      </c>
      <c r="J34" s="114">
        <v>1</v>
      </c>
      <c r="K34" s="114">
        <v>2</v>
      </c>
      <c r="L34" s="114">
        <v>6</v>
      </c>
      <c r="M34" s="114"/>
      <c r="N34" s="114">
        <v>13257529</v>
      </c>
      <c r="O34" s="114">
        <v>13124355</v>
      </c>
      <c r="P34" s="114"/>
      <c r="Q34" s="114">
        <v>25</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4</v>
      </c>
      <c r="F36" s="114">
        <v>2</v>
      </c>
      <c r="G36" s="114">
        <v>2</v>
      </c>
      <c r="H36" s="114"/>
      <c r="I36" s="114">
        <v>2</v>
      </c>
      <c r="J36" s="114"/>
      <c r="K36" s="114"/>
      <c r="L36" s="114"/>
      <c r="M36" s="114"/>
      <c r="N36" s="114">
        <v>12996</v>
      </c>
      <c r="O36" s="114">
        <v>12996</v>
      </c>
      <c r="P36" s="114">
        <v>3000</v>
      </c>
      <c r="Q36" s="114">
        <v>7</v>
      </c>
      <c r="R36" s="114">
        <v>2</v>
      </c>
    </row>
    <row r="37" spans="1:18" ht="15" customHeight="1">
      <c r="A37" s="3">
        <v>29</v>
      </c>
      <c r="B37" s="210" t="s">
        <v>256</v>
      </c>
      <c r="C37" s="211"/>
      <c r="D37" s="114">
        <v>5</v>
      </c>
      <c r="E37" s="114">
        <v>3</v>
      </c>
      <c r="F37" s="114">
        <v>2</v>
      </c>
      <c r="G37" s="114">
        <v>2</v>
      </c>
      <c r="H37" s="114"/>
      <c r="I37" s="114">
        <v>2</v>
      </c>
      <c r="J37" s="114"/>
      <c r="K37" s="114"/>
      <c r="L37" s="114"/>
      <c r="M37" s="114"/>
      <c r="N37" s="114">
        <v>12996</v>
      </c>
      <c r="O37" s="114">
        <v>12996</v>
      </c>
      <c r="P37" s="114">
        <v>3000</v>
      </c>
      <c r="Q37" s="114">
        <v>6</v>
      </c>
      <c r="R37" s="114">
        <v>2</v>
      </c>
    </row>
    <row r="38" spans="1:18" ht="32.25" customHeight="1">
      <c r="A38" s="3">
        <v>30</v>
      </c>
      <c r="B38" s="213" t="s">
        <v>49</v>
      </c>
      <c r="C38" s="5" t="s">
        <v>236</v>
      </c>
      <c r="D38" s="114">
        <v>1</v>
      </c>
      <c r="E38" s="114">
        <v>1</v>
      </c>
      <c r="F38" s="114"/>
      <c r="G38" s="114"/>
      <c r="H38" s="114"/>
      <c r="I38" s="114"/>
      <c r="J38" s="114"/>
      <c r="K38" s="114"/>
      <c r="L38" s="114"/>
      <c r="M38" s="114"/>
      <c r="N38" s="114"/>
      <c r="O38" s="114"/>
      <c r="P38" s="114"/>
      <c r="Q38" s="114">
        <v>2</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36</v>
      </c>
      <c r="E46" s="114">
        <v>79</v>
      </c>
      <c r="F46" s="114">
        <v>88</v>
      </c>
      <c r="G46" s="114">
        <v>84</v>
      </c>
      <c r="H46" s="114">
        <v>1</v>
      </c>
      <c r="I46" s="114">
        <v>80</v>
      </c>
      <c r="J46" s="114"/>
      <c r="K46" s="114"/>
      <c r="L46" s="114">
        <v>4</v>
      </c>
      <c r="M46" s="114"/>
      <c r="N46" s="114"/>
      <c r="O46" s="114"/>
      <c r="P46" s="114"/>
      <c r="Q46" s="114">
        <v>27</v>
      </c>
      <c r="R46" s="114">
        <v>2</v>
      </c>
    </row>
    <row r="47" spans="1:18" ht="25.5" customHeight="1">
      <c r="A47" s="3">
        <v>39</v>
      </c>
      <c r="B47" s="209" t="s">
        <v>6</v>
      </c>
      <c r="C47" s="209"/>
      <c r="D47" s="114">
        <v>1</v>
      </c>
      <c r="E47" s="114">
        <v>1</v>
      </c>
      <c r="F47" s="114">
        <v>2</v>
      </c>
      <c r="G47" s="114">
        <v>2</v>
      </c>
      <c r="H47" s="114"/>
      <c r="I47" s="114">
        <v>1</v>
      </c>
      <c r="J47" s="114"/>
      <c r="K47" s="114"/>
      <c r="L47" s="114"/>
      <c r="M47" s="114"/>
      <c r="N47" s="114">
        <v>5000</v>
      </c>
      <c r="O47" s="114">
        <v>5000</v>
      </c>
      <c r="P47" s="114">
        <v>5000</v>
      </c>
      <c r="Q47" s="114"/>
      <c r="R47" s="114"/>
    </row>
    <row r="48" spans="1:18" ht="25.5" customHeight="1">
      <c r="A48" s="3">
        <v>40</v>
      </c>
      <c r="B48" s="210" t="s">
        <v>257</v>
      </c>
      <c r="C48" s="211"/>
      <c r="D48" s="114">
        <v>1</v>
      </c>
      <c r="E48" s="114">
        <v>1</v>
      </c>
      <c r="F48" s="114">
        <v>2</v>
      </c>
      <c r="G48" s="114">
        <v>2</v>
      </c>
      <c r="H48" s="114"/>
      <c r="I48" s="114">
        <v>1</v>
      </c>
      <c r="J48" s="114"/>
      <c r="K48" s="114"/>
      <c r="L48" s="114"/>
      <c r="M48" s="114"/>
      <c r="N48" s="114">
        <v>5000</v>
      </c>
      <c r="O48" s="114">
        <v>5000</v>
      </c>
      <c r="P48" s="114">
        <v>5000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12</v>
      </c>
      <c r="F50" s="114">
        <v>12</v>
      </c>
      <c r="G50" s="114">
        <v>9</v>
      </c>
      <c r="H50" s="114">
        <v>7</v>
      </c>
      <c r="I50" s="114">
        <v>9</v>
      </c>
      <c r="J50" s="114"/>
      <c r="K50" s="114">
        <v>1</v>
      </c>
      <c r="L50" s="114">
        <v>2</v>
      </c>
      <c r="M50" s="114"/>
      <c r="N50" s="114"/>
      <c r="O50" s="114"/>
      <c r="P50" s="114"/>
      <c r="Q50" s="114">
        <v>8</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11</v>
      </c>
      <c r="F53" s="114">
        <v>9</v>
      </c>
      <c r="G53" s="114">
        <v>7</v>
      </c>
      <c r="H53" s="114">
        <v>7</v>
      </c>
      <c r="I53" s="114">
        <v>7</v>
      </c>
      <c r="J53" s="114"/>
      <c r="K53" s="114">
        <v>1</v>
      </c>
      <c r="L53" s="114">
        <v>1</v>
      </c>
      <c r="M53" s="114"/>
      <c r="N53" s="114"/>
      <c r="O53" s="114"/>
      <c r="P53" s="114"/>
      <c r="Q53" s="114">
        <v>5</v>
      </c>
      <c r="R53" s="114"/>
    </row>
    <row r="54" spans="1:18" ht="26.25" customHeight="1">
      <c r="A54" s="3">
        <v>46</v>
      </c>
      <c r="B54" s="210" t="s">
        <v>125</v>
      </c>
      <c r="C54" s="211"/>
      <c r="D54" s="114">
        <v>10</v>
      </c>
      <c r="E54" s="114">
        <v>5</v>
      </c>
      <c r="F54" s="114">
        <v>7</v>
      </c>
      <c r="G54" s="114">
        <v>1</v>
      </c>
      <c r="H54" s="114"/>
      <c r="I54" s="114"/>
      <c r="J54" s="114"/>
      <c r="K54" s="114">
        <v>5</v>
      </c>
      <c r="L54" s="114">
        <v>1</v>
      </c>
      <c r="M54" s="114"/>
      <c r="N54" s="114"/>
      <c r="O54" s="114"/>
      <c r="P54" s="114"/>
      <c r="Q54" s="114">
        <v>8</v>
      </c>
      <c r="R54" s="114">
        <v>2</v>
      </c>
    </row>
    <row r="55" spans="1:18" ht="24.75" customHeight="1">
      <c r="A55" s="3">
        <v>47</v>
      </c>
      <c r="B55" s="210" t="s">
        <v>260</v>
      </c>
      <c r="C55" s="211"/>
      <c r="D55" s="114">
        <v>40</v>
      </c>
      <c r="E55" s="114">
        <v>147</v>
      </c>
      <c r="F55" s="114">
        <v>140</v>
      </c>
      <c r="G55" s="114">
        <v>129</v>
      </c>
      <c r="H55" s="114">
        <v>36</v>
      </c>
      <c r="I55" s="114">
        <v>127</v>
      </c>
      <c r="J55" s="114">
        <v>2</v>
      </c>
      <c r="K55" s="114">
        <v>1</v>
      </c>
      <c r="L55" s="114">
        <v>8</v>
      </c>
      <c r="M55" s="114"/>
      <c r="N55" s="114"/>
      <c r="O55" s="114"/>
      <c r="P55" s="114"/>
      <c r="Q55" s="114">
        <v>47</v>
      </c>
      <c r="R55" s="114">
        <v>2</v>
      </c>
    </row>
    <row r="56" spans="1:18" ht="15" customHeight="1">
      <c r="A56" s="3">
        <v>48</v>
      </c>
      <c r="B56" s="208" t="s">
        <v>49</v>
      </c>
      <c r="C56" s="5" t="s">
        <v>126</v>
      </c>
      <c r="D56" s="114">
        <v>24</v>
      </c>
      <c r="E56" s="114">
        <v>89</v>
      </c>
      <c r="F56" s="114">
        <v>81</v>
      </c>
      <c r="G56" s="114">
        <v>75</v>
      </c>
      <c r="H56" s="114">
        <v>21</v>
      </c>
      <c r="I56" s="114">
        <v>75</v>
      </c>
      <c r="J56" s="114">
        <v>2</v>
      </c>
      <c r="K56" s="114">
        <v>1</v>
      </c>
      <c r="L56" s="114">
        <v>3</v>
      </c>
      <c r="M56" s="114"/>
      <c r="N56" s="114"/>
      <c r="O56" s="114"/>
      <c r="P56" s="114"/>
      <c r="Q56" s="114">
        <v>32</v>
      </c>
      <c r="R56" s="114">
        <v>1</v>
      </c>
    </row>
    <row r="57" spans="1:18" ht="15" customHeight="1">
      <c r="A57" s="3">
        <v>49</v>
      </c>
      <c r="B57" s="208"/>
      <c r="C57" s="5" t="s">
        <v>127</v>
      </c>
      <c r="D57" s="114">
        <v>10</v>
      </c>
      <c r="E57" s="114">
        <v>45</v>
      </c>
      <c r="F57" s="114">
        <v>48</v>
      </c>
      <c r="G57" s="114">
        <v>44</v>
      </c>
      <c r="H57" s="114">
        <v>10</v>
      </c>
      <c r="I57" s="114">
        <v>44</v>
      </c>
      <c r="J57" s="114"/>
      <c r="K57" s="114"/>
      <c r="L57" s="114">
        <v>4</v>
      </c>
      <c r="M57" s="114"/>
      <c r="N57" s="114"/>
      <c r="O57" s="114"/>
      <c r="P57" s="114"/>
      <c r="Q57" s="114">
        <v>7</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3</v>
      </c>
      <c r="E59" s="114">
        <v>10</v>
      </c>
      <c r="F59" s="114">
        <v>7</v>
      </c>
      <c r="G59" s="114">
        <v>6</v>
      </c>
      <c r="H59" s="114">
        <v>4</v>
      </c>
      <c r="I59" s="114">
        <v>6</v>
      </c>
      <c r="J59" s="114"/>
      <c r="K59" s="114"/>
      <c r="L59" s="114">
        <v>1</v>
      </c>
      <c r="M59" s="114"/>
      <c r="N59" s="114"/>
      <c r="O59" s="114"/>
      <c r="P59" s="114"/>
      <c r="Q59" s="114">
        <v>6</v>
      </c>
      <c r="R59" s="114">
        <v>1</v>
      </c>
    </row>
    <row r="60" spans="1:18" ht="26.25" customHeight="1">
      <c r="A60" s="3">
        <v>52</v>
      </c>
      <c r="B60" s="210" t="s">
        <v>261</v>
      </c>
      <c r="C60" s="211"/>
      <c r="D60" s="114">
        <v>1</v>
      </c>
      <c r="E60" s="114"/>
      <c r="F60" s="114">
        <v>1</v>
      </c>
      <c r="G60" s="114"/>
      <c r="H60" s="114"/>
      <c r="I60" s="114"/>
      <c r="J60" s="114"/>
      <c r="K60" s="114"/>
      <c r="L60" s="114">
        <v>1</v>
      </c>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1</v>
      </c>
      <c r="G64" s="114">
        <v>1</v>
      </c>
      <c r="H64" s="114"/>
      <c r="I64" s="114">
        <v>1</v>
      </c>
      <c r="J64" s="114"/>
      <c r="K64" s="114"/>
      <c r="L64" s="114"/>
      <c r="M64" s="114"/>
      <c r="N64" s="114"/>
      <c r="O64" s="114"/>
      <c r="P64" s="114"/>
      <c r="Q64" s="114">
        <v>1</v>
      </c>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v>4</v>
      </c>
      <c r="F66" s="114">
        <v>3</v>
      </c>
      <c r="G66" s="114">
        <v>3</v>
      </c>
      <c r="H66" s="114">
        <v>1</v>
      </c>
      <c r="I66" s="114">
        <v>2</v>
      </c>
      <c r="J66" s="114"/>
      <c r="K66" s="114"/>
      <c r="L66" s="114"/>
      <c r="M66" s="114"/>
      <c r="N66" s="114">
        <v>69764</v>
      </c>
      <c r="O66" s="114"/>
      <c r="P66" s="114"/>
      <c r="Q66" s="114">
        <v>1</v>
      </c>
      <c r="R66" s="114"/>
    </row>
    <row r="67" spans="1:18" s="39" customFormat="1" ht="26.25" customHeight="1">
      <c r="A67" s="3">
        <v>59</v>
      </c>
      <c r="B67" s="209" t="s">
        <v>8</v>
      </c>
      <c r="C67" s="209"/>
      <c r="D67" s="116">
        <f>SUM(D9,D20,D26,D36,D46,D47,D50,D54,D55,D60,D64:D66)</f>
        <v>151</v>
      </c>
      <c r="E67" s="116">
        <f aca="true" t="shared" si="0" ref="E67:R67">SUM(E9,E20,E26,E36,E46,E47,E50,E54,E55,E60,E64:E66)</f>
        <v>308</v>
      </c>
      <c r="F67" s="116">
        <f t="shared" si="0"/>
        <v>331</v>
      </c>
      <c r="G67" s="116">
        <f t="shared" si="0"/>
        <v>295</v>
      </c>
      <c r="H67" s="116">
        <f t="shared" si="0"/>
        <v>78</v>
      </c>
      <c r="I67" s="116">
        <f t="shared" si="0"/>
        <v>284</v>
      </c>
      <c r="J67" s="116">
        <f t="shared" si="0"/>
        <v>3</v>
      </c>
      <c r="K67" s="116">
        <f t="shared" si="0"/>
        <v>10</v>
      </c>
      <c r="L67" s="116">
        <f t="shared" si="0"/>
        <v>23</v>
      </c>
      <c r="M67" s="116">
        <f>SUM(M9,M20,M26,M36,M46,M47,M50,M54,M55,M60,M64:M66)</f>
        <v>0</v>
      </c>
      <c r="N67" s="116">
        <f t="shared" si="0"/>
        <v>13378221</v>
      </c>
      <c r="O67" s="116">
        <f t="shared" si="0"/>
        <v>13150951</v>
      </c>
      <c r="P67" s="116">
        <f t="shared" si="0"/>
        <v>11000</v>
      </c>
      <c r="Q67" s="116">
        <f>SUM(Q9,Q20,Q26,Q36,Q46,Q47,Q50,Q54,Q55,Q60,Q64:Q66)</f>
        <v>128</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&amp;L293C6860&amp;CФорма № 2-Ц, Підрозділ: Теребовлянський районний суд Тернопільської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8</v>
      </c>
      <c r="E15" s="112">
        <v>53</v>
      </c>
      <c r="F15" s="112">
        <v>48</v>
      </c>
      <c r="G15" s="112">
        <v>48</v>
      </c>
      <c r="H15" s="112">
        <v>48</v>
      </c>
      <c r="I15" s="112"/>
      <c r="J15" s="112"/>
      <c r="K15" s="112"/>
      <c r="L15" s="112"/>
      <c r="M15" s="114">
        <v>13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5</v>
      </c>
      <c r="F19" s="112">
        <v>5</v>
      </c>
      <c r="G19" s="112">
        <v>5</v>
      </c>
      <c r="H19" s="112">
        <v>5</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c r="F27" s="112"/>
      <c r="G27" s="112"/>
      <c r="H27" s="112"/>
      <c r="I27" s="112"/>
      <c r="J27" s="112"/>
      <c r="K27" s="112"/>
      <c r="L27" s="112"/>
      <c r="M27" s="114">
        <v>1</v>
      </c>
      <c r="N27" s="112"/>
    </row>
    <row r="28" spans="1:14" ht="19.5" customHeight="1">
      <c r="A28" s="3">
        <v>22</v>
      </c>
      <c r="B28" s="209" t="s">
        <v>60</v>
      </c>
      <c r="C28" s="209"/>
      <c r="D28" s="112">
        <f aca="true" t="shared" si="0" ref="D28:N28">SUM(D7,D11,D12,D13,D14,D15,D16,D17,D18,D19,D20,D21,D22,D27)</f>
        <v>11</v>
      </c>
      <c r="E28" s="112">
        <f t="shared" si="0"/>
        <v>64</v>
      </c>
      <c r="F28" s="112">
        <f t="shared" si="0"/>
        <v>60</v>
      </c>
      <c r="G28" s="112">
        <f t="shared" si="0"/>
        <v>60</v>
      </c>
      <c r="H28" s="112">
        <f t="shared" si="0"/>
        <v>60</v>
      </c>
      <c r="I28" s="112">
        <f t="shared" si="0"/>
        <v>0</v>
      </c>
      <c r="J28" s="112">
        <f t="shared" si="0"/>
        <v>0</v>
      </c>
      <c r="K28" s="112">
        <f t="shared" si="0"/>
        <v>0</v>
      </c>
      <c r="L28" s="112">
        <f t="shared" si="0"/>
        <v>0</v>
      </c>
      <c r="M28" s="112">
        <f t="shared" si="0"/>
        <v>15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&amp;L293C6860&amp;CФорма № 2-Ц, Підрозділ: Теребовлянський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&amp;L293C6860&amp;CФорма № 2-Ц, Підрозділ: Теребовлянський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&amp;L293C6860&amp;CФорма № 2-Ц, Підрозділ: Теребовлянський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&amp;L293C6860&amp;C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2017-07-14T08:36:49Z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293C6860</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